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02"/>
  <workbookPr autoCompressPictures="0"/>
  <bookViews>
    <workbookView xWindow="0" yWindow="0" windowWidth="23240" windowHeight="27560"/>
  </bookViews>
  <sheets>
    <sheet name="Isol8 Ca(OH)2 Calculator" sheetId="4"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1" i="4" l="1"/>
  <c r="C114" i="4"/>
  <c r="C104" i="4"/>
  <c r="C105" i="4"/>
  <c r="C116" i="4"/>
  <c r="C120" i="4"/>
  <c r="C121" i="4"/>
  <c r="C122" i="4"/>
  <c r="C27" i="4"/>
  <c r="C28" i="4"/>
  <c r="C107" i="4"/>
  <c r="C108" i="4"/>
  <c r="C112" i="4"/>
  <c r="C118" i="4"/>
  <c r="C119" i="4"/>
  <c r="C26" i="4"/>
  <c r="C115" i="4"/>
</calcChain>
</file>

<file path=xl/sharedStrings.xml><?xml version="1.0" encoding="utf-8"?>
<sst xmlns="http://schemas.openxmlformats.org/spreadsheetml/2006/main" count="47" uniqueCount="40">
  <si>
    <t>dKH</t>
  </si>
  <si>
    <t>Please enter the net system volume (gallons)</t>
  </si>
  <si>
    <t>Copyright 2022 Captiv8 Aquaculture | Sheridan, WY 82801 USA | lab@captiv8aquaculture.com</t>
  </si>
  <si>
    <t>ppm</t>
  </si>
  <si>
    <t>Captiv8 Aquaculture Kalkwasser Calculator</t>
  </si>
  <si>
    <t>Change in water chemistry associated with kalkwasser solution dosing will automatically calculate.</t>
  </si>
  <si>
    <t>All calculated values are based upon the use of Captiv8 Aquaculture or Reef Blueprint Isol8 Ca(OH)2. Other brands of Ca(OH)2 may yield different results based upon purity and degree of exposure to moisture and/or atmospheric CO2.</t>
  </si>
  <si>
    <t>Calculated values are for reference purpose, only. Monitor pH, alkalinity, and calcium values in the system at all times and do not permit values to exceed pre-determined thresholds. Your system's safety is your responsibility.</t>
  </si>
  <si>
    <t>Average daily decrease of Calcium</t>
  </si>
  <si>
    <t>Average daily evaporation</t>
  </si>
  <si>
    <t>gallons</t>
  </si>
  <si>
    <t>All calculated values assume that 100% of daily evaporation is replaced with saturated kalkwasser solution.</t>
  </si>
  <si>
    <t>Average daily decrease of alkalinity (dKH)</t>
  </si>
  <si>
    <t>Calculated Values</t>
  </si>
  <si>
    <t>Δ  Ca mg total</t>
  </si>
  <si>
    <t>Δ  Ca mg/L</t>
  </si>
  <si>
    <t>Δ  meq total</t>
  </si>
  <si>
    <t>Δ  meq/L</t>
  </si>
  <si>
    <t>Δ  dKH</t>
  </si>
  <si>
    <t>How to apply these values to your system:</t>
  </si>
  <si>
    <t>g Ca / L</t>
  </si>
  <si>
    <t>mg Ca / L</t>
  </si>
  <si>
    <t>mg Ca / USG</t>
  </si>
  <si>
    <t>meq/L</t>
  </si>
  <si>
    <t>pH</t>
  </si>
  <si>
    <t>Sample System</t>
  </si>
  <si>
    <t>USG Net</t>
  </si>
  <si>
    <t>L Net</t>
  </si>
  <si>
    <t>USG kalkwasser sol'n dosed per day</t>
  </si>
  <si>
    <t>mg Ca contributed per day</t>
  </si>
  <si>
    <t>meq contributed per day</t>
  </si>
  <si>
    <t>Avg. Ca uptake mg/L per day</t>
  </si>
  <si>
    <t>Total mg Ca uptake per day</t>
  </si>
  <si>
    <t>Avg. decrease meq/L per day</t>
  </si>
  <si>
    <t>Avg. decrease dKH per day</t>
  </si>
  <si>
    <t>Total meq uptake per day</t>
  </si>
  <si>
    <t>All calculated values assume that kalkwasser is prepared with purified water with a temperature of 25°C (77°F), to saturation (~1.49g Isol8 Ca(OH)2 per liter). Under these conditions, the pH of the solution will be ~12.46.</t>
  </si>
  <si>
    <t>Enter values for all fields in orange. Sample values are entered in those fields for reference.</t>
  </si>
  <si>
    <r>
      <t xml:space="preserve">A </t>
    </r>
    <r>
      <rPr>
        <i/>
        <sz val="12"/>
        <rFont val="Calibri (body)"/>
      </rPr>
      <t>positive</t>
    </r>
    <r>
      <rPr>
        <sz val="12"/>
        <rFont val="Calibri (body)"/>
      </rPr>
      <t xml:space="preserve"> calculated value indicates that the value of the parameter will </t>
    </r>
    <r>
      <rPr>
        <i/>
        <sz val="12"/>
        <rFont val="Calibri (body)"/>
      </rPr>
      <t>increase</t>
    </r>
    <r>
      <rPr>
        <sz val="12"/>
        <rFont val="Calibri (body)"/>
      </rPr>
      <t xml:space="preserve"> within the system per 24 hour period.</t>
    </r>
  </si>
  <si>
    <r>
      <t xml:space="preserve">A </t>
    </r>
    <r>
      <rPr>
        <i/>
        <sz val="12"/>
        <rFont val="Calibri (body)"/>
      </rPr>
      <t>negative</t>
    </r>
    <r>
      <rPr>
        <sz val="12"/>
        <rFont val="Calibri (body)"/>
      </rPr>
      <t xml:space="preserve"> calculated value indicates that the value of the parameter will </t>
    </r>
    <r>
      <rPr>
        <i/>
        <sz val="12"/>
        <rFont val="Calibri (body)"/>
      </rPr>
      <t>decrease</t>
    </r>
    <r>
      <rPr>
        <sz val="12"/>
        <rFont val="Calibri (body)"/>
      </rPr>
      <t xml:space="preserve"> within the system per 24 hour period, assuming no supplementation with other substances.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</si>
</sst>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name val="Calibri (body)"/>
    </font>
    <font>
      <b/>
      <sz val="12"/>
      <name val="Calibri (body)"/>
    </font>
    <font>
      <sz val="10"/>
      <name val="Calibri (body)"/>
    </font>
    <font>
      <b/>
      <i/>
      <sz val="12"/>
      <name val="Calibri (body)"/>
    </font>
    <font>
      <sz val="12"/>
      <color theme="1"/>
      <name val="Calibri (body)"/>
    </font>
    <font>
      <b/>
      <i/>
      <sz val="12"/>
      <color theme="1"/>
      <name val="Calibri (body)"/>
    </font>
    <font>
      <b/>
      <sz val="12"/>
      <color theme="1"/>
      <name val="Calibri (body)"/>
    </font>
    <font>
      <i/>
      <sz val="12"/>
      <name val="Calibri (body)"/>
    </font>
  </fonts>
  <fills count="5">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s>
  <borders count="1">
    <border>
      <left/>
      <right/>
      <top/>
      <bottom/>
      <diagonal/>
    </border>
  </borders>
  <cellStyleXfs count="4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Alignment="1" applyProtection="1"/>
    <xf numFmtId="0" fontId="5" fillId="3" borderId="0" xfId="0" applyFont="1" applyFill="1" applyBorder="1" applyAlignment="1" applyProtection="1"/>
    <xf numFmtId="0" fontId="6" fillId="3" borderId="0" xfId="0" applyFont="1" applyFill="1" applyBorder="1" applyAlignment="1" applyProtection="1">
      <alignment vertical="top" wrapText="1"/>
    </xf>
    <xf numFmtId="0" fontId="7" fillId="0" borderId="0" xfId="0" applyFont="1" applyAlignment="1">
      <alignment wrapText="1"/>
    </xf>
    <xf numFmtId="0" fontId="7" fillId="0" borderId="0" xfId="0" applyFont="1" applyAlignment="1" applyProtection="1">
      <alignment wrapText="1"/>
    </xf>
    <xf numFmtId="0" fontId="8" fillId="3" borderId="0" xfId="0" applyFont="1" applyFill="1" applyAlignment="1" applyProtection="1">
      <alignment vertical="top" wrapText="1"/>
    </xf>
    <xf numFmtId="0" fontId="8" fillId="0" borderId="0" xfId="0" applyFont="1" applyAlignment="1" applyProtection="1">
      <alignment vertical="top" wrapText="1"/>
    </xf>
    <xf numFmtId="0" fontId="8" fillId="0" borderId="0" xfId="0" applyFont="1" applyAlignment="1" applyProtection="1">
      <alignment wrapText="1"/>
    </xf>
    <xf numFmtId="0" fontId="8" fillId="3" borderId="0" xfId="0" applyFont="1" applyFill="1" applyAlignment="1" applyProtection="1">
      <alignment wrapText="1"/>
    </xf>
    <xf numFmtId="0" fontId="7" fillId="3" borderId="0" xfId="0" applyFont="1" applyFill="1" applyAlignment="1" applyProtection="1">
      <alignment wrapText="1"/>
    </xf>
    <xf numFmtId="0" fontId="3" fillId="3" borderId="0" xfId="0" applyFont="1" applyFill="1" applyBorder="1" applyAlignment="1" applyProtection="1">
      <alignment vertical="top"/>
    </xf>
    <xf numFmtId="0" fontId="7" fillId="3" borderId="0" xfId="0" applyFont="1" applyFill="1" applyAlignment="1" applyProtection="1">
      <alignment vertical="top"/>
    </xf>
    <xf numFmtId="0" fontId="9" fillId="0" borderId="0" xfId="0" applyFont="1" applyAlignment="1" applyProtection="1">
      <alignment vertical="top" wrapText="1"/>
    </xf>
    <xf numFmtId="0" fontId="3" fillId="3" borderId="0" xfId="0" applyFont="1" applyFill="1" applyBorder="1" applyAlignment="1" applyProtection="1">
      <alignment vertical="justify"/>
    </xf>
    <xf numFmtId="164" fontId="3" fillId="2" borderId="0" xfId="0" applyNumberFormat="1" applyFont="1" applyFill="1" applyBorder="1" applyAlignment="1" applyProtection="1">
      <alignment horizontal="right" vertical="justify"/>
      <protection locked="0"/>
    </xf>
    <xf numFmtId="165" fontId="3" fillId="3" borderId="0" xfId="0" applyNumberFormat="1"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alignment horizontal="center"/>
    </xf>
    <xf numFmtId="164" fontId="3" fillId="2" borderId="0" xfId="0" applyNumberFormat="1" applyFont="1" applyFill="1" applyBorder="1" applyAlignment="1" applyProtection="1">
      <alignment horizontal="right"/>
      <protection locked="0"/>
    </xf>
    <xf numFmtId="164" fontId="3" fillId="3" borderId="0" xfId="0" applyNumberFormat="1" applyFont="1" applyFill="1" applyBorder="1" applyAlignment="1" applyProtection="1">
      <alignment horizontal="left"/>
    </xf>
    <xf numFmtId="164" fontId="3" fillId="3" borderId="0" xfId="0" applyNumberFormat="1" applyFont="1" applyFill="1" applyBorder="1" applyProtection="1"/>
    <xf numFmtId="0" fontId="4" fillId="4" borderId="0" xfId="0" applyFont="1" applyFill="1" applyBorder="1" applyAlignment="1" applyProtection="1">
      <alignment horizontal="left"/>
    </xf>
    <xf numFmtId="0" fontId="3" fillId="4" borderId="0" xfId="0" applyFont="1" applyFill="1" applyBorder="1" applyAlignment="1" applyProtection="1">
      <alignment horizontal="center"/>
    </xf>
    <xf numFmtId="164" fontId="3" fillId="4" borderId="0" xfId="0" applyNumberFormat="1" applyFont="1" applyFill="1" applyBorder="1" applyAlignment="1" applyProtection="1">
      <alignment horizontal="right"/>
    </xf>
    <xf numFmtId="0" fontId="3" fillId="4" borderId="0" xfId="0" applyFont="1" applyFill="1" applyBorder="1" applyAlignment="1" applyProtection="1">
      <alignment horizontal="left"/>
    </xf>
    <xf numFmtId="0" fontId="7" fillId="4" borderId="0" xfId="0" applyFont="1" applyFill="1" applyProtection="1"/>
    <xf numFmtId="0" fontId="3" fillId="4" borderId="0" xfId="0" applyFont="1" applyFill="1" applyBorder="1" applyAlignment="1" applyProtection="1">
      <alignment horizontal="center" vertical="center" wrapText="1"/>
    </xf>
    <xf numFmtId="164" fontId="3" fillId="4" borderId="0" xfId="0" applyNumberFormat="1" applyFont="1" applyFill="1" applyBorder="1" applyAlignment="1" applyProtection="1">
      <alignment horizontal="right" vertical="center"/>
    </xf>
    <xf numFmtId="165" fontId="3" fillId="4" borderId="0" xfId="0" applyNumberFormat="1" applyFont="1" applyFill="1" applyBorder="1" applyAlignment="1" applyProtection="1">
      <alignment horizontal="left" vertical="center"/>
    </xf>
    <xf numFmtId="0" fontId="4" fillId="3" borderId="0" xfId="0" applyFont="1" applyFill="1" applyBorder="1" applyProtection="1"/>
    <xf numFmtId="0" fontId="3" fillId="3" borderId="0" xfId="0" applyFont="1" applyFill="1" applyBorder="1" applyAlignment="1" applyProtection="1">
      <alignment horizontal="center" vertical="center" wrapText="1"/>
    </xf>
    <xf numFmtId="165" fontId="3" fillId="3" borderId="0" xfId="0" applyNumberFormat="1" applyFont="1" applyFill="1" applyBorder="1" applyAlignment="1" applyProtection="1">
      <alignment horizontal="right" vertical="center"/>
    </xf>
    <xf numFmtId="0" fontId="3" fillId="3" borderId="0" xfId="0" applyFont="1" applyFill="1" applyBorder="1" applyAlignment="1" applyProtection="1">
      <alignment wrapText="1"/>
    </xf>
    <xf numFmtId="164" fontId="3" fillId="3" borderId="0" xfId="0" applyNumberFormat="1"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right" vertical="center"/>
    </xf>
  </cellXfs>
  <cellStyles count="4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1138766</xdr:colOff>
      <xdr:row>0</xdr:row>
      <xdr:rowOff>0</xdr:rowOff>
    </xdr:from>
    <xdr:to>
      <xdr:col>6</xdr:col>
      <xdr:colOff>110065</xdr:colOff>
      <xdr:row>6</xdr:row>
      <xdr:rowOff>76200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167966" y="0"/>
          <a:ext cx="4559299" cy="1295400"/>
        </a:xfrm>
        <a:prstGeom prst="rect">
          <a:avLst/>
        </a:prstGeom>
      </xdr:spPr>
    </xdr:pic>
    <xdr:clientData/>
  </xdr:twoCellAnchor>
  <xdr:twoCellAnchor editAs="oneCell">
    <xdr:from>
      <xdr:col>0</xdr:col>
      <xdr:colOff>42333</xdr:colOff>
      <xdr:row>0</xdr:row>
      <xdr:rowOff>0</xdr:rowOff>
    </xdr:from>
    <xdr:to>
      <xdr:col>2</xdr:col>
      <xdr:colOff>1092200</xdr:colOff>
      <xdr:row>5</xdr:row>
      <xdr:rowOff>88900</xdr:rowOff>
    </xdr:to>
    <xdr:pic>
      <xdr:nvPicPr>
        <xdr:cNvPr id="4" name="Picture 3"/>
        <xdr:cNvPicPr>
          <a:picLocks noChangeAspect="1"/>
        </xdr:cNvPicPr>
      </xdr:nvPicPr>
      <xdr:blipFill>
        <a:blip xmlns:r="http://schemas.openxmlformats.org/officeDocument/2006/relationships" r:embed="rId2"/>
        <a:stretch>
          <a:fillRect/>
        </a:stretch>
      </xdr:blipFill>
      <xdr:spPr>
        <a:xfrm>
          <a:off x="42333" y="0"/>
          <a:ext cx="6079067"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abSelected="1" workbookViewId="0">
      <selection activeCell="C20" sqref="C20"/>
    </sheetView>
  </sheetViews>
  <sheetFormatPr baseColWidth="10" defaultRowHeight="16" x14ac:dyDescent="0"/>
  <cols>
    <col min="1" max="1" width="46.375" style="1" customWidth="1"/>
    <col min="2" max="2" width="3.125" style="1" bestFit="1" customWidth="1"/>
    <col min="3" max="3" width="23.125" style="1" customWidth="1"/>
    <col min="4" max="16384" width="10.625" style="1"/>
  </cols>
  <sheetData>
    <row r="1" spans="1:7">
      <c r="B1" s="2"/>
      <c r="C1" s="2"/>
      <c r="D1" s="2"/>
      <c r="E1" s="2"/>
      <c r="F1" s="2"/>
      <c r="G1" s="2"/>
    </row>
    <row r="6" spans="1:7">
      <c r="A6" s="3" t="s">
        <v>4</v>
      </c>
    </row>
    <row r="7" spans="1:7">
      <c r="A7" s="4" t="s">
        <v>2</v>
      </c>
    </row>
    <row r="8" spans="1:7">
      <c r="A8" s="4"/>
    </row>
    <row r="9" spans="1:7">
      <c r="A9" s="5" t="s">
        <v>6</v>
      </c>
      <c r="B9" s="6"/>
      <c r="C9" s="6"/>
      <c r="D9" s="6"/>
      <c r="E9" s="6"/>
    </row>
    <row r="10" spans="1:7">
      <c r="A10" s="6"/>
      <c r="B10" s="6"/>
      <c r="C10" s="6"/>
      <c r="D10" s="6"/>
      <c r="E10" s="6"/>
    </row>
    <row r="11" spans="1:7">
      <c r="A11" s="5" t="s">
        <v>36</v>
      </c>
      <c r="B11" s="7"/>
      <c r="C11" s="7"/>
      <c r="D11" s="7"/>
      <c r="E11" s="7"/>
    </row>
    <row r="12" spans="1:7">
      <c r="A12" s="7"/>
      <c r="B12" s="7"/>
      <c r="C12" s="7"/>
      <c r="D12" s="7"/>
      <c r="E12" s="7"/>
    </row>
    <row r="13" spans="1:7">
      <c r="A13" s="8" t="s">
        <v>11</v>
      </c>
      <c r="B13" s="7"/>
      <c r="C13" s="7"/>
      <c r="D13" s="7"/>
      <c r="E13" s="7"/>
    </row>
    <row r="14" spans="1:7" ht="15" customHeight="1">
      <c r="A14" s="8" t="s">
        <v>7</v>
      </c>
      <c r="B14" s="9"/>
      <c r="C14" s="9"/>
      <c r="D14" s="9"/>
      <c r="E14" s="7"/>
    </row>
    <row r="15" spans="1:7">
      <c r="A15" s="10"/>
      <c r="B15" s="10"/>
      <c r="C15" s="10"/>
      <c r="D15" s="10"/>
      <c r="E15" s="7"/>
    </row>
    <row r="16" spans="1:7">
      <c r="A16" s="11"/>
      <c r="B16" s="11"/>
      <c r="C16" s="11"/>
      <c r="D16" s="11"/>
      <c r="E16" s="12"/>
    </row>
    <row r="17" spans="1:6">
      <c r="A17" s="13" t="s">
        <v>37</v>
      </c>
    </row>
    <row r="18" spans="1:6">
      <c r="A18" s="14" t="s">
        <v>5</v>
      </c>
    </row>
    <row r="19" spans="1:6">
      <c r="A19" s="8"/>
      <c r="B19" s="15"/>
      <c r="C19" s="15"/>
      <c r="D19" s="15"/>
    </row>
    <row r="20" spans="1:6">
      <c r="A20" s="16" t="s">
        <v>1</v>
      </c>
      <c r="B20" s="16"/>
      <c r="C20" s="17">
        <v>100</v>
      </c>
      <c r="D20" s="18" t="s">
        <v>10</v>
      </c>
    </row>
    <row r="21" spans="1:6">
      <c r="A21" s="19" t="s">
        <v>9</v>
      </c>
      <c r="B21" s="20"/>
      <c r="C21" s="21">
        <v>2</v>
      </c>
      <c r="D21" s="18" t="s">
        <v>10</v>
      </c>
    </row>
    <row r="22" spans="1:6">
      <c r="A22" s="19" t="s">
        <v>8</v>
      </c>
      <c r="B22" s="20"/>
      <c r="C22" s="21">
        <v>15.877000000000001</v>
      </c>
      <c r="D22" s="22" t="s">
        <v>3</v>
      </c>
    </row>
    <row r="23" spans="1:6">
      <c r="A23" s="19" t="s">
        <v>12</v>
      </c>
      <c r="B23" s="20"/>
      <c r="C23" s="21">
        <v>2.2519999999999998</v>
      </c>
      <c r="D23" s="19" t="s">
        <v>0</v>
      </c>
    </row>
    <row r="24" spans="1:6">
      <c r="C24" s="23"/>
    </row>
    <row r="25" spans="1:6">
      <c r="A25" s="24" t="s">
        <v>13</v>
      </c>
      <c r="B25" s="25"/>
      <c r="C25" s="26"/>
      <c r="D25" s="27"/>
    </row>
    <row r="26" spans="1:6">
      <c r="A26" s="28" t="s">
        <v>15</v>
      </c>
      <c r="B26" s="29"/>
      <c r="C26" s="30">
        <f>C119</f>
        <v>1.9999999999845445E-4</v>
      </c>
      <c r="D26" s="31" t="s">
        <v>3</v>
      </c>
    </row>
    <row r="27" spans="1:6">
      <c r="A27" s="28" t="s">
        <v>18</v>
      </c>
      <c r="B27" s="29"/>
      <c r="C27" s="30">
        <f>C122</f>
        <v>2.6400000000020656E-4</v>
      </c>
      <c r="D27" s="31" t="s">
        <v>0</v>
      </c>
    </row>
    <row r="28" spans="1:6">
      <c r="A28" s="28" t="s">
        <v>17</v>
      </c>
      <c r="B28" s="29"/>
      <c r="C28" s="30">
        <f>C121</f>
        <v>9.4285714285788065E-5</v>
      </c>
      <c r="D28" s="31" t="s">
        <v>23</v>
      </c>
    </row>
    <row r="30" spans="1:6">
      <c r="A30" s="32" t="s">
        <v>19</v>
      </c>
      <c r="B30" s="33"/>
      <c r="C30" s="34"/>
      <c r="D30" s="18"/>
    </row>
    <row r="31" spans="1:6">
      <c r="A31" s="1" t="s">
        <v>38</v>
      </c>
      <c r="B31" s="33"/>
      <c r="C31" s="34"/>
      <c r="D31" s="18"/>
    </row>
    <row r="32" spans="1:6">
      <c r="A32" s="35" t="s">
        <v>39</v>
      </c>
      <c r="B32" s="7"/>
      <c r="C32" s="7"/>
      <c r="D32" s="7"/>
      <c r="E32" s="7"/>
      <c r="F32" s="7"/>
    </row>
    <row r="33" spans="1:6">
      <c r="A33" s="7"/>
      <c r="B33" s="7"/>
      <c r="C33" s="7"/>
      <c r="D33" s="7"/>
      <c r="E33" s="7"/>
      <c r="F33" s="7"/>
    </row>
    <row r="34" spans="1:6">
      <c r="B34" s="33"/>
      <c r="C34" s="34"/>
      <c r="D34" s="18"/>
    </row>
    <row r="35" spans="1:6">
      <c r="B35" s="33"/>
    </row>
    <row r="36" spans="1:6">
      <c r="B36" s="33"/>
    </row>
    <row r="37" spans="1:6">
      <c r="B37" s="33"/>
    </row>
    <row r="38" spans="1:6">
      <c r="B38" s="33"/>
    </row>
    <row r="39" spans="1:6">
      <c r="B39" s="33"/>
    </row>
    <row r="40" spans="1:6">
      <c r="B40" s="33"/>
    </row>
    <row r="41" spans="1:6">
      <c r="B41" s="33"/>
    </row>
    <row r="42" spans="1:6">
      <c r="B42" s="33"/>
    </row>
    <row r="43" spans="1:6">
      <c r="B43" s="33"/>
    </row>
    <row r="44" spans="1:6">
      <c r="B44" s="33"/>
    </row>
    <row r="45" spans="1:6">
      <c r="B45" s="33"/>
    </row>
    <row r="46" spans="1:6">
      <c r="B46" s="33"/>
    </row>
    <row r="47" spans="1:6">
      <c r="B47" s="33"/>
    </row>
    <row r="48" spans="1:6">
      <c r="B48" s="33"/>
    </row>
    <row r="49" spans="2:2">
      <c r="B49" s="33"/>
    </row>
    <row r="50" spans="2:2">
      <c r="B50" s="33"/>
    </row>
    <row r="51" spans="2:2">
      <c r="B51" s="33"/>
    </row>
    <row r="52" spans="2:2">
      <c r="B52" s="33"/>
    </row>
    <row r="53" spans="2:2">
      <c r="B53" s="33"/>
    </row>
    <row r="54" spans="2:2">
      <c r="B54" s="33"/>
    </row>
    <row r="55" spans="2:2">
      <c r="B55" s="33"/>
    </row>
    <row r="56" spans="2:2">
      <c r="B56" s="33"/>
    </row>
    <row r="57" spans="2:2">
      <c r="B57" s="33"/>
    </row>
    <row r="58" spans="2:2">
      <c r="B58" s="33"/>
    </row>
    <row r="59" spans="2:2">
      <c r="B59" s="33"/>
    </row>
    <row r="96" spans="3:4" hidden="1">
      <c r="C96" s="36">
        <v>0.79386000000000001</v>
      </c>
      <c r="D96" s="37" t="s">
        <v>20</v>
      </c>
    </row>
    <row r="97" spans="3:4" hidden="1">
      <c r="C97" s="36">
        <v>793.86</v>
      </c>
      <c r="D97" s="37" t="s">
        <v>21</v>
      </c>
    </row>
    <row r="98" spans="3:4" hidden="1">
      <c r="C98" s="36">
        <v>3004.7601</v>
      </c>
      <c r="D98" s="37" t="s">
        <v>22</v>
      </c>
    </row>
    <row r="99" spans="3:4" hidden="1">
      <c r="C99" s="38"/>
      <c r="D99" s="37"/>
    </row>
    <row r="100" spans="3:4" hidden="1">
      <c r="C100" s="38">
        <v>40.219000000000001</v>
      </c>
      <c r="D100" s="37" t="s">
        <v>23</v>
      </c>
    </row>
    <row r="101" spans="3:4" hidden="1">
      <c r="C101" s="38">
        <v>12.46</v>
      </c>
      <c r="D101" s="37" t="s">
        <v>24</v>
      </c>
    </row>
    <row r="102" spans="3:4" hidden="1">
      <c r="C102" s="38"/>
      <c r="D102" s="37"/>
    </row>
    <row r="103" spans="3:4" hidden="1">
      <c r="C103" s="38" t="s">
        <v>25</v>
      </c>
      <c r="D103" s="37"/>
    </row>
    <row r="104" spans="3:4" hidden="1">
      <c r="C104" s="36">
        <f>C20</f>
        <v>100</v>
      </c>
      <c r="D104" s="37" t="s">
        <v>26</v>
      </c>
    </row>
    <row r="105" spans="3:4" hidden="1">
      <c r="C105" s="36">
        <f>C104*3.785</f>
        <v>378.5</v>
      </c>
      <c r="D105" s="37" t="s">
        <v>27</v>
      </c>
    </row>
    <row r="106" spans="3:4" hidden="1">
      <c r="C106" s="38"/>
      <c r="D106" s="37"/>
    </row>
    <row r="107" spans="3:4" hidden="1">
      <c r="C107" s="36">
        <f>C21</f>
        <v>2</v>
      </c>
      <c r="D107" s="37" t="s">
        <v>28</v>
      </c>
    </row>
    <row r="108" spans="3:4" hidden="1">
      <c r="C108" s="36">
        <f>C107*C98</f>
        <v>6009.5201999999999</v>
      </c>
      <c r="D108" s="37" t="s">
        <v>29</v>
      </c>
    </row>
    <row r="109" spans="3:4" hidden="1">
      <c r="C109" s="36">
        <v>304.45783</v>
      </c>
      <c r="D109" s="37" t="s">
        <v>30</v>
      </c>
    </row>
    <row r="110" spans="3:4" hidden="1">
      <c r="C110" s="36"/>
      <c r="D110" s="37"/>
    </row>
    <row r="111" spans="3:4" hidden="1">
      <c r="C111" s="36">
        <f>C22</f>
        <v>15.877000000000001</v>
      </c>
      <c r="D111" s="37" t="s">
        <v>31</v>
      </c>
    </row>
    <row r="112" spans="3:4" hidden="1">
      <c r="C112" s="36">
        <f>C111*C105</f>
        <v>6009.4445000000005</v>
      </c>
      <c r="D112" s="37" t="s">
        <v>32</v>
      </c>
    </row>
    <row r="113" spans="3:4" hidden="1">
      <c r="C113" s="36"/>
      <c r="D113" s="37"/>
    </row>
    <row r="114" spans="3:4" hidden="1">
      <c r="C114" s="36">
        <f>C23/2.8</f>
        <v>0.80428571428571427</v>
      </c>
      <c r="D114" s="37" t="s">
        <v>33</v>
      </c>
    </row>
    <row r="115" spans="3:4" hidden="1">
      <c r="C115" s="36">
        <f>C114*2.8</f>
        <v>2.2519999999999998</v>
      </c>
      <c r="D115" s="37" t="s">
        <v>34</v>
      </c>
    </row>
    <row r="116" spans="3:4" hidden="1">
      <c r="C116" s="36">
        <f>C114*C105</f>
        <v>304.42214285714283</v>
      </c>
      <c r="D116" s="37" t="s">
        <v>35</v>
      </c>
    </row>
    <row r="117" spans="3:4" hidden="1">
      <c r="C117" s="38"/>
      <c r="D117" s="37"/>
    </row>
    <row r="118" spans="3:4" hidden="1">
      <c r="C118" s="36">
        <f>C108-C112</f>
        <v>7.5699999999415013E-2</v>
      </c>
      <c r="D118" s="37" t="s">
        <v>14</v>
      </c>
    </row>
    <row r="119" spans="3:4" hidden="1">
      <c r="C119" s="36">
        <f>C118/C105</f>
        <v>1.9999999999845445E-4</v>
      </c>
      <c r="D119" s="37" t="s">
        <v>15</v>
      </c>
    </row>
    <row r="120" spans="3:4" hidden="1">
      <c r="C120" s="36">
        <f>C109-C116</f>
        <v>3.5687142857170784E-2</v>
      </c>
      <c r="D120" s="37" t="s">
        <v>16</v>
      </c>
    </row>
    <row r="121" spans="3:4" hidden="1">
      <c r="C121" s="23">
        <f>C120/C105</f>
        <v>9.4285714285788065E-5</v>
      </c>
      <c r="D121" s="1" t="s">
        <v>17</v>
      </c>
    </row>
    <row r="122" spans="3:4" hidden="1">
      <c r="C122" s="23">
        <f>C121*2.8</f>
        <v>2.6400000000020656E-4</v>
      </c>
      <c r="D122" s="1" t="s">
        <v>18</v>
      </c>
    </row>
  </sheetData>
  <sheetProtection password="F283" sheet="1" objects="1" scenarios="1" selectLockedCells="1"/>
  <mergeCells count="6">
    <mergeCell ref="A32:F33"/>
    <mergeCell ref="A19:D19"/>
    <mergeCell ref="A11:E12"/>
    <mergeCell ref="A14:E15"/>
    <mergeCell ref="A13:E13"/>
    <mergeCell ref="A9:E1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Isol8 Ca(OH)2 Calculator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 Wood</dc:creator>
  <cp:keywords/>
  <dc:description/>
  <cp:lastModifiedBy>Marine Biogeochemist</cp:lastModifiedBy>
  <cp:lastPrinted>2022-03-17T18:20:23Z</cp:lastPrinted>
  <dcterms:created xsi:type="dcterms:W3CDTF">2021-09-04T21:38:30Z</dcterms:created>
  <dcterms:modified xsi:type="dcterms:W3CDTF">2022-11-10T21:02:03Z</dcterms:modified>
  <cp:category/>
</cp:coreProperties>
</file>